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2. část\"/>
    </mc:Choice>
  </mc:AlternateContent>
  <bookViews>
    <workbookView xWindow="240" yWindow="45" windowWidth="20115" windowHeight="7995" activeTab="2"/>
  </bookViews>
  <sheets>
    <sheet name="Objekt" sheetId="8" r:id="rId1"/>
    <sheet name="PŘÍZEMÍ" sheetId="1" r:id="rId2"/>
    <sheet name="1.NP" sheetId="6" r:id="rId3"/>
    <sheet name="druhy úklidů" sheetId="2" r:id="rId4"/>
    <sheet name="rekapitulace " sheetId="3" r:id="rId5"/>
  </sheets>
  <calcPr calcId="162913"/>
</workbook>
</file>

<file path=xl/calcChain.xml><?xml version="1.0" encoding="utf-8"?>
<calcChain xmlns="http://schemas.openxmlformats.org/spreadsheetml/2006/main">
  <c r="G17" i="3" l="1"/>
  <c r="E17" i="3"/>
  <c r="C17" i="3"/>
  <c r="I17" i="3" l="1"/>
  <c r="K11" i="3"/>
  <c r="F11" i="3"/>
  <c r="F17" i="3"/>
  <c r="D17" i="3"/>
  <c r="B17" i="3"/>
  <c r="D11" i="3"/>
  <c r="B11" i="3"/>
  <c r="K17" i="3" l="1"/>
  <c r="C25" i="3" s="1"/>
  <c r="C26" i="3" l="1"/>
  <c r="C27" i="3" s="1"/>
</calcChain>
</file>

<file path=xl/sharedStrings.xml><?xml version="1.0" encoding="utf-8"?>
<sst xmlns="http://schemas.openxmlformats.org/spreadsheetml/2006/main" count="183" uniqueCount="97">
  <si>
    <t xml:space="preserve">Název místnosti </t>
  </si>
  <si>
    <t xml:space="preserve">Podlaha </t>
  </si>
  <si>
    <t xml:space="preserve">chodba </t>
  </si>
  <si>
    <t>keramická dlažba</t>
  </si>
  <si>
    <t>šatna 1</t>
  </si>
  <si>
    <t>zátěžové PVC</t>
  </si>
  <si>
    <t>umývárna</t>
  </si>
  <si>
    <t>šatna 2</t>
  </si>
  <si>
    <t>šatna 3</t>
  </si>
  <si>
    <t>šatna 4</t>
  </si>
  <si>
    <t>šatna 5</t>
  </si>
  <si>
    <t>šatna 6</t>
  </si>
  <si>
    <t>WC muži</t>
  </si>
  <si>
    <t>WC ženy</t>
  </si>
  <si>
    <t>WC</t>
  </si>
  <si>
    <t>předsíň</t>
  </si>
  <si>
    <t>schodiště</t>
  </si>
  <si>
    <t>A  m2/ m2 obklad</t>
  </si>
  <si>
    <t>B m2/ m2 obklad</t>
  </si>
  <si>
    <t>C m2/ m2 obklad</t>
  </si>
  <si>
    <t>A</t>
  </si>
  <si>
    <t>B</t>
  </si>
  <si>
    <t>C</t>
  </si>
  <si>
    <t>bez DPH</t>
  </si>
  <si>
    <t>DPH</t>
  </si>
  <si>
    <t>1 m2</t>
  </si>
  <si>
    <t>objekt</t>
  </si>
  <si>
    <t>celkem</t>
  </si>
  <si>
    <t>Nabídková cena celkem bez DPH</t>
  </si>
  <si>
    <t>Nabídková cena celkem včetně DPH</t>
  </si>
  <si>
    <t>1 rok</t>
  </si>
  <si>
    <t>celkem umyvadel k udržování 24x</t>
  </si>
  <si>
    <t>PŘÍZEMÍ</t>
  </si>
  <si>
    <t>A1</t>
  </si>
  <si>
    <t>A2</t>
  </si>
  <si>
    <t>B2</t>
  </si>
  <si>
    <t xml:space="preserve">kancelář   </t>
  </si>
  <si>
    <t>KA</t>
  </si>
  <si>
    <t>BK</t>
  </si>
  <si>
    <t>A3</t>
  </si>
  <si>
    <t>B3</t>
  </si>
  <si>
    <t>A4</t>
  </si>
  <si>
    <t>14,4/2,25</t>
  </si>
  <si>
    <t>A5</t>
  </si>
  <si>
    <t>B6</t>
  </si>
  <si>
    <t>B7</t>
  </si>
  <si>
    <t>A8</t>
  </si>
  <si>
    <t>13/12,8</t>
  </si>
  <si>
    <t>B5</t>
  </si>
  <si>
    <t>A6</t>
  </si>
  <si>
    <t>A7</t>
  </si>
  <si>
    <t>A9</t>
  </si>
  <si>
    <t>šatna 7</t>
  </si>
  <si>
    <t>šatna 8</t>
  </si>
  <si>
    <t>šatna 9</t>
  </si>
  <si>
    <t>A10</t>
  </si>
  <si>
    <t>šatna 10</t>
  </si>
  <si>
    <t>B10</t>
  </si>
  <si>
    <t>BŽ</t>
  </si>
  <si>
    <t>BM</t>
  </si>
  <si>
    <t>AK</t>
  </si>
  <si>
    <t>kuchyňka</t>
  </si>
  <si>
    <t>S</t>
  </si>
  <si>
    <t>zametání,umývání podlahy vše dle charakteru ploch,utírání prachu z nábytku,</t>
  </si>
  <si>
    <t>Umývání podlahových ploch,dezinfekce zařízení umyváren,sanity,sprch,WC,čištění keramikou obložení stěn,</t>
  </si>
  <si>
    <t>celkem WC k udržování      10x</t>
  </si>
  <si>
    <t>celkem pisoáru k udržování  4x</t>
  </si>
  <si>
    <t>Boženy Němcové 3178</t>
  </si>
  <si>
    <t>470 01 Česká Lípa</t>
  </si>
  <si>
    <t xml:space="preserve">MST - PŘÍZEMÍ </t>
  </si>
  <si>
    <t xml:space="preserve">MST - 1NP </t>
  </si>
  <si>
    <t xml:space="preserve">1x denně úklid </t>
  </si>
  <si>
    <t xml:space="preserve">1 x denně úklid </t>
  </si>
  <si>
    <t>1x denně zametání a vytírání podlahy,vyprázdněním košů a přesun odpadu na určené místo</t>
  </si>
  <si>
    <t>MĚSTSKÝ STADION U PLOUČNICE - OBJEKT B</t>
  </si>
  <si>
    <t>MĚSTSKÝ STADION - PŘÍZEMÍ  - OBJEKT B</t>
  </si>
  <si>
    <t>MĚSTSKÝ STADION - 1.NP - OBJEKT B</t>
  </si>
  <si>
    <t>Druhy úklidů  - OBJEKT B</t>
  </si>
  <si>
    <t>Rekapitulace - OBJEKT B</t>
  </si>
  <si>
    <t>datum</t>
  </si>
  <si>
    <t>jméno, příjmení a podpis oprávněné osoby</t>
  </si>
  <si>
    <t>tabulka cen za 1 měsíc úklidu ( 30 kalendářních dní)  za požadované množství pro jednotlivé druhy úklidů</t>
  </si>
  <si>
    <t>laviček,vč.radiátorů,parapetů,dveří,vyprázdnění košů,přesun odpadu na určené místo.</t>
  </si>
  <si>
    <t xml:space="preserve"> </t>
  </si>
  <si>
    <t xml:space="preserve">celkem sprch k udržování  22x                                                                                                   </t>
  </si>
  <si>
    <t>D</t>
  </si>
  <si>
    <t xml:space="preserve">tabulka jednotkových cen za 1 m2 kompletního úklidu dle jednotlivých druhů (A, B, C, D) </t>
  </si>
  <si>
    <t>1m2</t>
  </si>
  <si>
    <t>Celkem Kč bez DPH/1měsíc bez mytí oken</t>
  </si>
  <si>
    <r>
      <t>leštění baterií,</t>
    </r>
    <r>
      <rPr>
        <sz val="11"/>
        <rFont val="Calibri"/>
        <family val="2"/>
        <charset val="238"/>
        <scheme val="minor"/>
      </rPr>
      <t>průběžné doplňování  hygienických potřeb.</t>
    </r>
  </si>
  <si>
    <t xml:space="preserve">2 x ročně umytí oken - zahrnuje umytí rámu okna, umytí skla z obou stran a umytí vnějších i vnitřních parapetů </t>
  </si>
  <si>
    <t xml:space="preserve">okna celkem     =   plocha skel 84 m2 </t>
  </si>
  <si>
    <t>Celková nabídková cena - objekt B</t>
  </si>
  <si>
    <t>pozn. účastník vyplní růžová pole</t>
  </si>
  <si>
    <t xml:space="preserve">informativní přehled zařízení </t>
  </si>
  <si>
    <t>Celkem Kč bez DPH /1 rok , tj. 9 měsíců včetně mytí oken</t>
  </si>
  <si>
    <t>tabulka cen  1 rok (10 měsíců)  úklidu požadovaných ploch dle jednotlivých druhů úklidů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</si>
</sst>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2" borderId="4" xfId="0" applyFont="1" applyFill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1" fillId="4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21" xfId="0" applyBorder="1"/>
    <xf numFmtId="0" fontId="0" fillId="0" borderId="19" xfId="0" applyBorder="1"/>
    <xf numFmtId="0" fontId="0" fillId="0" borderId="20" xfId="0" applyBorder="1"/>
    <xf numFmtId="0" fontId="0" fillId="0" borderId="13" xfId="0" applyBorder="1"/>
    <xf numFmtId="0" fontId="0" fillId="0" borderId="23" xfId="0" applyBorder="1"/>
    <xf numFmtId="0" fontId="0" fillId="0" borderId="0" xfId="0" applyBorder="1"/>
    <xf numFmtId="0" fontId="1" fillId="6" borderId="18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" fontId="0" fillId="0" borderId="6" xfId="0" applyNumberFormat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3" fillId="8" borderId="24" xfId="0" applyFont="1" applyFill="1" applyBorder="1" applyAlignment="1"/>
    <xf numFmtId="0" fontId="3" fillId="8" borderId="25" xfId="0" applyFont="1" applyFill="1" applyBorder="1" applyAlignment="1"/>
    <xf numFmtId="0" fontId="3" fillId="8" borderId="26" xfId="0" applyFont="1" applyFill="1" applyBorder="1" applyAlignment="1"/>
    <xf numFmtId="0" fontId="3" fillId="8" borderId="0" xfId="0" applyFont="1" applyFill="1" applyBorder="1" applyAlignment="1"/>
    <xf numFmtId="0" fontId="3" fillId="8" borderId="22" xfId="0" applyFont="1" applyFill="1" applyBorder="1" applyAlignment="1"/>
    <xf numFmtId="0" fontId="3" fillId="8" borderId="28" xfId="0" applyFont="1" applyFill="1" applyBorder="1" applyAlignment="1"/>
    <xf numFmtId="0" fontId="0" fillId="0" borderId="28" xfId="0" applyBorder="1"/>
    <xf numFmtId="0" fontId="0" fillId="8" borderId="0" xfId="0" applyFill="1" applyBorder="1" applyAlignment="1"/>
    <xf numFmtId="0" fontId="0" fillId="8" borderId="23" xfId="0" applyFill="1" applyBorder="1" applyAlignment="1"/>
    <xf numFmtId="0" fontId="0" fillId="8" borderId="27" xfId="0" applyFill="1" applyBorder="1" applyAlignment="1"/>
    <xf numFmtId="0" fontId="0" fillId="8" borderId="28" xfId="0" applyFill="1" applyBorder="1" applyAlignment="1"/>
    <xf numFmtId="0" fontId="0" fillId="8" borderId="13" xfId="0" applyFill="1" applyBorder="1" applyAlignment="1"/>
    <xf numFmtId="0" fontId="0" fillId="8" borderId="25" xfId="0" applyFill="1" applyBorder="1" applyAlignment="1"/>
    <xf numFmtId="0" fontId="4" fillId="0" borderId="0" xfId="0" applyFont="1"/>
    <xf numFmtId="0" fontId="0" fillId="0" borderId="0" xfId="0" applyBorder="1" applyAlignment="1"/>
    <xf numFmtId="0" fontId="5" fillId="0" borderId="11" xfId="0" applyFont="1" applyFill="1" applyBorder="1"/>
    <xf numFmtId="0" fontId="0" fillId="0" borderId="11" xfId="0" applyFill="1" applyBorder="1"/>
    <xf numFmtId="0" fontId="6" fillId="0" borderId="0" xfId="0" applyFont="1"/>
    <xf numFmtId="0" fontId="0" fillId="0" borderId="29" xfId="0" applyBorder="1"/>
    <xf numFmtId="0" fontId="0" fillId="7" borderId="30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/>
    <xf numFmtId="0" fontId="0" fillId="7" borderId="33" xfId="0" applyFill="1" applyBorder="1"/>
    <xf numFmtId="0" fontId="0" fillId="4" borderId="33" xfId="0" applyFill="1" applyBorder="1"/>
    <xf numFmtId="0" fontId="0" fillId="3" borderId="33" xfId="0" applyFill="1" applyBorder="1"/>
    <xf numFmtId="0" fontId="0" fillId="0" borderId="35" xfId="0" applyBorder="1"/>
    <xf numFmtId="0" fontId="0" fillId="0" borderId="12" xfId="0" applyFill="1" applyBorder="1"/>
    <xf numFmtId="0" fontId="0" fillId="0" borderId="27" xfId="0" applyBorder="1"/>
    <xf numFmtId="0" fontId="0" fillId="10" borderId="30" xfId="0" applyFill="1" applyBorder="1" applyAlignment="1">
      <alignment horizontal="center"/>
    </xf>
    <xf numFmtId="0" fontId="0" fillId="10" borderId="33" xfId="0" applyFill="1" applyBorder="1"/>
    <xf numFmtId="0" fontId="0" fillId="0" borderId="36" xfId="0" applyBorder="1"/>
    <xf numFmtId="0" fontId="0" fillId="0" borderId="37" xfId="0" applyBorder="1"/>
    <xf numFmtId="0" fontId="7" fillId="11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/>
    <xf numFmtId="164" fontId="9" fillId="12" borderId="18" xfId="0" applyNumberFormat="1" applyFont="1" applyFill="1" applyBorder="1"/>
    <xf numFmtId="164" fontId="0" fillId="11" borderId="33" xfId="0" applyNumberFormat="1" applyFill="1" applyBorder="1"/>
    <xf numFmtId="164" fontId="0" fillId="11" borderId="34" xfId="0" applyNumberFormat="1" applyFill="1" applyBorder="1"/>
    <xf numFmtId="164" fontId="0" fillId="0" borderId="11" xfId="0" applyNumberFormat="1" applyBorder="1"/>
    <xf numFmtId="164" fontId="0" fillId="9" borderId="33" xfId="0" applyNumberFormat="1" applyFill="1" applyBorder="1" applyProtection="1">
      <protection locked="0"/>
    </xf>
    <xf numFmtId="164" fontId="0" fillId="9" borderId="34" xfId="0" applyNumberFormat="1" applyFill="1" applyBorder="1" applyProtection="1">
      <protection locked="0"/>
    </xf>
    <xf numFmtId="0" fontId="10" fillId="0" borderId="0" xfId="0" applyFont="1"/>
    <xf numFmtId="0" fontId="11" fillId="0" borderId="0" xfId="0" applyFont="1"/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164" fontId="0" fillId="13" borderId="34" xfId="0" applyNumberFormat="1" applyFill="1" applyBorder="1" applyProtection="1">
      <protection locked="0"/>
    </xf>
    <xf numFmtId="164" fontId="1" fillId="10" borderId="11" xfId="0" applyNumberFormat="1" applyFont="1" applyFill="1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164" fontId="0" fillId="0" borderId="11" xfId="0" applyNumberFormat="1" applyFont="1" applyFill="1" applyBorder="1"/>
    <xf numFmtId="164" fontId="0" fillId="10" borderId="18" xfId="0" applyNumberFormat="1" applyFill="1" applyBorder="1"/>
    <xf numFmtId="0" fontId="5" fillId="0" borderId="0" xfId="0" applyFont="1"/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10" borderId="19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10" borderId="21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8" fillId="5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M7"/>
  <sheetViews>
    <sheetView workbookViewId="0">
      <selection activeCell="F10" sqref="F10"/>
    </sheetView>
  </sheetViews>
  <sheetFormatPr defaultRowHeight="15" x14ac:dyDescent="0.25"/>
  <sheetData>
    <row r="4" spans="4:13" ht="15.75" thickBot="1" x14ac:dyDescent="0.3">
      <c r="K4" s="30"/>
      <c r="L4" s="30"/>
      <c r="M4" s="30"/>
    </row>
    <row r="5" spans="4:13" ht="33.75" customHeight="1" x14ac:dyDescent="0.5">
      <c r="D5" s="24" t="s">
        <v>74</v>
      </c>
      <c r="E5" s="25"/>
      <c r="F5" s="25"/>
      <c r="G5" s="25"/>
      <c r="H5" s="36"/>
      <c r="I5" s="36"/>
      <c r="J5" s="36"/>
      <c r="K5" s="31"/>
      <c r="L5" s="31"/>
      <c r="M5" s="32"/>
    </row>
    <row r="6" spans="4:13" ht="33.75" customHeight="1" x14ac:dyDescent="0.5">
      <c r="D6" s="26" t="s">
        <v>67</v>
      </c>
      <c r="E6" s="27"/>
      <c r="F6" s="27"/>
      <c r="G6" s="27"/>
      <c r="H6" s="31"/>
      <c r="I6" s="31"/>
      <c r="J6" s="31"/>
      <c r="K6" s="31"/>
      <c r="L6" s="31"/>
      <c r="M6" s="33"/>
    </row>
    <row r="7" spans="4:13" ht="33.75" customHeight="1" thickBot="1" x14ac:dyDescent="0.55000000000000004">
      <c r="D7" s="28" t="s">
        <v>68</v>
      </c>
      <c r="E7" s="29"/>
      <c r="F7" s="29"/>
      <c r="G7" s="29"/>
      <c r="H7" s="34"/>
      <c r="I7" s="34"/>
      <c r="J7" s="34"/>
      <c r="K7" s="34"/>
      <c r="L7" s="34"/>
      <c r="M7" s="35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K20" sqref="K20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5" width="17" customWidth="1"/>
    <col min="6" max="6" width="23.42578125" customWidth="1"/>
  </cols>
  <sheetData>
    <row r="1" spans="1:6" ht="15.75" thickBot="1" x14ac:dyDescent="0.3">
      <c r="A1" s="80" t="s">
        <v>75</v>
      </c>
      <c r="B1" s="81"/>
      <c r="C1" s="81"/>
      <c r="D1" s="81"/>
      <c r="E1" s="81"/>
      <c r="F1" s="81"/>
    </row>
    <row r="2" spans="1:6" ht="16.5" thickTop="1" thickBot="1" x14ac:dyDescent="0.3">
      <c r="A2" s="4" t="s">
        <v>32</v>
      </c>
      <c r="B2" s="1" t="s">
        <v>0</v>
      </c>
      <c r="C2" s="23" t="s">
        <v>17</v>
      </c>
      <c r="D2" s="7" t="s">
        <v>18</v>
      </c>
      <c r="E2" s="8" t="s">
        <v>19</v>
      </c>
      <c r="F2" s="4" t="s">
        <v>1</v>
      </c>
    </row>
    <row r="3" spans="1:6" ht="15.75" thickTop="1" x14ac:dyDescent="0.25">
      <c r="A3" s="9" t="s">
        <v>33</v>
      </c>
      <c r="B3" s="2" t="s">
        <v>4</v>
      </c>
      <c r="C3" s="11">
        <v>43.2</v>
      </c>
      <c r="D3" s="11"/>
      <c r="E3" s="11"/>
      <c r="F3" s="6" t="s">
        <v>5</v>
      </c>
    </row>
    <row r="4" spans="1:6" x14ac:dyDescent="0.25">
      <c r="A4" s="10" t="s">
        <v>34</v>
      </c>
      <c r="B4" s="3" t="s">
        <v>7</v>
      </c>
      <c r="C4" s="10">
        <v>17</v>
      </c>
      <c r="D4" s="10"/>
      <c r="E4" s="10"/>
      <c r="F4" s="5" t="s">
        <v>5</v>
      </c>
    </row>
    <row r="5" spans="1:6" x14ac:dyDescent="0.25">
      <c r="A5" s="10" t="s">
        <v>35</v>
      </c>
      <c r="B5" s="3" t="s">
        <v>6</v>
      </c>
      <c r="C5" s="10"/>
      <c r="D5" s="10">
        <v>22.5</v>
      </c>
      <c r="E5" s="10"/>
      <c r="F5" s="5" t="s">
        <v>3</v>
      </c>
    </row>
    <row r="6" spans="1:6" x14ac:dyDescent="0.25">
      <c r="A6" s="10" t="s">
        <v>37</v>
      </c>
      <c r="B6" s="3" t="s">
        <v>36</v>
      </c>
      <c r="C6" s="10">
        <v>14.3</v>
      </c>
      <c r="D6" s="10"/>
      <c r="E6" s="10"/>
      <c r="F6" s="5" t="s">
        <v>5</v>
      </c>
    </row>
    <row r="7" spans="1:6" x14ac:dyDescent="0.25">
      <c r="A7" s="10" t="s">
        <v>38</v>
      </c>
      <c r="B7" s="3" t="s">
        <v>6</v>
      </c>
      <c r="C7" s="10"/>
      <c r="D7" s="10">
        <v>12</v>
      </c>
      <c r="E7" s="10"/>
      <c r="F7" s="5" t="s">
        <v>3</v>
      </c>
    </row>
    <row r="8" spans="1:6" x14ac:dyDescent="0.25">
      <c r="A8" s="10" t="s">
        <v>39</v>
      </c>
      <c r="B8" s="3" t="s">
        <v>8</v>
      </c>
      <c r="C8" s="10">
        <v>34.4</v>
      </c>
      <c r="D8" s="10"/>
      <c r="E8" s="10"/>
      <c r="F8" s="5" t="s">
        <v>5</v>
      </c>
    </row>
    <row r="9" spans="1:6" x14ac:dyDescent="0.25">
      <c r="A9" s="10" t="s">
        <v>40</v>
      </c>
      <c r="B9" s="3" t="s">
        <v>6</v>
      </c>
      <c r="C9" s="10"/>
      <c r="D9" s="10">
        <v>89.4</v>
      </c>
      <c r="E9" s="10"/>
      <c r="F9" s="5" t="s">
        <v>3</v>
      </c>
    </row>
    <row r="10" spans="1:6" x14ac:dyDescent="0.25">
      <c r="A10" s="10" t="s">
        <v>41</v>
      </c>
      <c r="B10" s="3" t="s">
        <v>9</v>
      </c>
      <c r="C10" s="10" t="s">
        <v>42</v>
      </c>
      <c r="D10" s="10"/>
      <c r="E10" s="10"/>
      <c r="F10" s="5" t="s">
        <v>5</v>
      </c>
    </row>
    <row r="11" spans="1:6" x14ac:dyDescent="0.25">
      <c r="A11" s="10" t="s">
        <v>43</v>
      </c>
      <c r="B11" s="3" t="s">
        <v>10</v>
      </c>
      <c r="C11" s="10">
        <v>20.25</v>
      </c>
      <c r="D11" s="10"/>
      <c r="E11" s="10"/>
      <c r="F11" s="5" t="s">
        <v>5</v>
      </c>
    </row>
    <row r="12" spans="1:6" x14ac:dyDescent="0.25">
      <c r="A12" s="10" t="s">
        <v>44</v>
      </c>
      <c r="B12" s="3" t="s">
        <v>14</v>
      </c>
      <c r="C12" s="10"/>
      <c r="D12" s="10">
        <v>34.200000000000003</v>
      </c>
      <c r="E12" s="10"/>
      <c r="F12" s="5" t="s">
        <v>3</v>
      </c>
    </row>
    <row r="13" spans="1:6" x14ac:dyDescent="0.25">
      <c r="A13" s="10" t="s">
        <v>45</v>
      </c>
      <c r="B13" s="3" t="s">
        <v>6</v>
      </c>
      <c r="C13" s="10"/>
      <c r="D13" s="10">
        <v>80.8</v>
      </c>
      <c r="E13" s="10"/>
      <c r="F13" s="5" t="s">
        <v>3</v>
      </c>
    </row>
    <row r="14" spans="1:6" x14ac:dyDescent="0.25">
      <c r="A14" s="10" t="s">
        <v>46</v>
      </c>
      <c r="B14" s="3" t="s">
        <v>15</v>
      </c>
      <c r="C14" s="10" t="s">
        <v>47</v>
      </c>
      <c r="D14" s="10"/>
      <c r="E14" s="10"/>
      <c r="F14" s="5" t="s">
        <v>5</v>
      </c>
    </row>
    <row r="15" spans="1:6" ht="15.75" thickBot="1" x14ac:dyDescent="0.3">
      <c r="A15" s="10" t="s">
        <v>22</v>
      </c>
      <c r="B15" s="3" t="s">
        <v>2</v>
      </c>
      <c r="C15" s="10"/>
      <c r="D15" s="10"/>
      <c r="E15" s="10">
        <v>42.14</v>
      </c>
      <c r="F15" s="5" t="s">
        <v>5</v>
      </c>
    </row>
    <row r="16" spans="1:6" ht="15.75" thickBot="1" x14ac:dyDescent="0.3">
      <c r="A16" s="18"/>
      <c r="B16" s="20" t="s">
        <v>27</v>
      </c>
      <c r="C16" s="20">
        <v>171.6</v>
      </c>
      <c r="D16" s="20">
        <v>238.9</v>
      </c>
      <c r="E16" s="20">
        <v>42.14</v>
      </c>
    </row>
  </sheetData>
  <sheetProtection password="C961" sheet="1" objects="1" scenarios="1"/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D10" sqref="D10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5" width="17" customWidth="1"/>
    <col min="6" max="6" width="23.42578125" customWidth="1"/>
  </cols>
  <sheetData>
    <row r="1" spans="1:6" ht="15.75" thickBot="1" x14ac:dyDescent="0.3">
      <c r="A1" s="80" t="s">
        <v>76</v>
      </c>
      <c r="B1" s="81"/>
      <c r="C1" s="81"/>
      <c r="D1" s="81"/>
      <c r="E1" s="81"/>
      <c r="F1" s="81"/>
    </row>
    <row r="2" spans="1:6" ht="16.5" thickTop="1" thickBot="1" x14ac:dyDescent="0.3">
      <c r="A2" s="4" t="s">
        <v>32</v>
      </c>
      <c r="B2" s="1" t="s">
        <v>0</v>
      </c>
      <c r="C2" s="23" t="s">
        <v>17</v>
      </c>
      <c r="D2" s="7" t="s">
        <v>18</v>
      </c>
      <c r="E2" s="8" t="s">
        <v>19</v>
      </c>
      <c r="F2" s="4" t="s">
        <v>1</v>
      </c>
    </row>
    <row r="3" spans="1:6" ht="15.75" thickTop="1" x14ac:dyDescent="0.25">
      <c r="A3" s="9" t="s">
        <v>33</v>
      </c>
      <c r="B3" s="2" t="s">
        <v>4</v>
      </c>
      <c r="C3" s="11">
        <v>14.3</v>
      </c>
      <c r="D3" s="11"/>
      <c r="E3" s="11"/>
      <c r="F3" s="6" t="s">
        <v>5</v>
      </c>
    </row>
    <row r="4" spans="1:6" x14ac:dyDescent="0.25">
      <c r="A4" s="10" t="s">
        <v>34</v>
      </c>
      <c r="B4" s="3" t="s">
        <v>7</v>
      </c>
      <c r="C4" s="10">
        <v>14.3</v>
      </c>
      <c r="D4" s="10"/>
      <c r="E4" s="10"/>
      <c r="F4" s="5" t="s">
        <v>5</v>
      </c>
    </row>
    <row r="5" spans="1:6" x14ac:dyDescent="0.25">
      <c r="A5" s="10" t="s">
        <v>39</v>
      </c>
      <c r="B5" s="3" t="s">
        <v>8</v>
      </c>
      <c r="C5" s="10">
        <v>14.3</v>
      </c>
      <c r="D5" s="10"/>
      <c r="E5" s="10"/>
      <c r="F5" s="5" t="s">
        <v>5</v>
      </c>
    </row>
    <row r="6" spans="1:6" x14ac:dyDescent="0.25">
      <c r="A6" s="10" t="s">
        <v>41</v>
      </c>
      <c r="B6" s="3" t="s">
        <v>9</v>
      </c>
      <c r="C6" s="10">
        <v>14.3</v>
      </c>
      <c r="D6" s="10"/>
      <c r="E6" s="10"/>
      <c r="F6" s="5" t="s">
        <v>5</v>
      </c>
    </row>
    <row r="7" spans="1:6" x14ac:dyDescent="0.25">
      <c r="A7" s="10" t="s">
        <v>43</v>
      </c>
      <c r="B7" s="3" t="s">
        <v>10</v>
      </c>
      <c r="C7" s="10">
        <v>22.5</v>
      </c>
      <c r="D7" s="10"/>
      <c r="E7" s="10"/>
      <c r="F7" s="5" t="s">
        <v>5</v>
      </c>
    </row>
    <row r="8" spans="1:6" x14ac:dyDescent="0.25">
      <c r="A8" s="10" t="s">
        <v>48</v>
      </c>
      <c r="B8" s="3" t="s">
        <v>6</v>
      </c>
      <c r="C8" s="10"/>
      <c r="D8" s="10">
        <v>56.4</v>
      </c>
      <c r="E8" s="10"/>
      <c r="F8" s="5" t="s">
        <v>3</v>
      </c>
    </row>
    <row r="9" spans="1:6" x14ac:dyDescent="0.25">
      <c r="A9" s="10" t="s">
        <v>20</v>
      </c>
      <c r="B9" s="3" t="s">
        <v>15</v>
      </c>
      <c r="C9" s="10">
        <v>5.6</v>
      </c>
      <c r="D9" s="10"/>
      <c r="E9" s="10"/>
      <c r="F9" s="5" t="s">
        <v>5</v>
      </c>
    </row>
    <row r="10" spans="1:6" x14ac:dyDescent="0.25">
      <c r="A10" s="10" t="s">
        <v>49</v>
      </c>
      <c r="B10" s="3" t="s">
        <v>11</v>
      </c>
      <c r="C10" s="10">
        <v>6.8</v>
      </c>
      <c r="D10" s="10"/>
      <c r="E10" s="10"/>
      <c r="F10" s="5" t="s">
        <v>5</v>
      </c>
    </row>
    <row r="11" spans="1:6" x14ac:dyDescent="0.25">
      <c r="A11" s="10" t="s">
        <v>44</v>
      </c>
      <c r="B11" s="3" t="s">
        <v>6</v>
      </c>
      <c r="C11" s="10"/>
      <c r="D11" s="10">
        <v>50.3</v>
      </c>
      <c r="E11" s="10"/>
      <c r="F11" s="5" t="s">
        <v>3</v>
      </c>
    </row>
    <row r="12" spans="1:6" x14ac:dyDescent="0.25">
      <c r="A12" s="10" t="s">
        <v>50</v>
      </c>
      <c r="B12" s="3" t="s">
        <v>52</v>
      </c>
      <c r="C12" s="10">
        <v>14.3</v>
      </c>
      <c r="D12" s="10"/>
      <c r="E12" s="10"/>
      <c r="F12" s="5" t="s">
        <v>5</v>
      </c>
    </row>
    <row r="13" spans="1:6" x14ac:dyDescent="0.25">
      <c r="A13" s="10" t="s">
        <v>46</v>
      </c>
      <c r="B13" s="3" t="s">
        <v>53</v>
      </c>
      <c r="C13" s="22">
        <v>42077</v>
      </c>
      <c r="D13" s="10"/>
      <c r="E13" s="10"/>
      <c r="F13" s="5" t="s">
        <v>5</v>
      </c>
    </row>
    <row r="14" spans="1:6" x14ac:dyDescent="0.25">
      <c r="A14" s="10" t="s">
        <v>51</v>
      </c>
      <c r="B14" s="3" t="s">
        <v>54</v>
      </c>
      <c r="C14" s="10">
        <v>14.3</v>
      </c>
      <c r="D14" s="10"/>
      <c r="E14" s="10"/>
      <c r="F14" s="5" t="s">
        <v>5</v>
      </c>
    </row>
    <row r="15" spans="1:6" x14ac:dyDescent="0.25">
      <c r="A15" s="10" t="s">
        <v>55</v>
      </c>
      <c r="B15" s="3" t="s">
        <v>56</v>
      </c>
      <c r="C15" s="10">
        <v>10</v>
      </c>
      <c r="D15" s="10"/>
      <c r="E15" s="10"/>
      <c r="F15" s="5" t="s">
        <v>5</v>
      </c>
    </row>
    <row r="16" spans="1:6" x14ac:dyDescent="0.25">
      <c r="A16" s="10" t="s">
        <v>57</v>
      </c>
      <c r="B16" s="3" t="s">
        <v>6</v>
      </c>
      <c r="C16" s="10"/>
      <c r="D16" s="10">
        <v>11.8</v>
      </c>
      <c r="E16" s="10"/>
      <c r="F16" s="5" t="s">
        <v>3</v>
      </c>
    </row>
    <row r="17" spans="1:6" x14ac:dyDescent="0.25">
      <c r="A17" s="10" t="s">
        <v>58</v>
      </c>
      <c r="B17" s="3" t="s">
        <v>13</v>
      </c>
      <c r="C17" s="10"/>
      <c r="D17" s="10">
        <v>19.600000000000001</v>
      </c>
      <c r="E17" s="10"/>
      <c r="F17" s="5" t="s">
        <v>3</v>
      </c>
    </row>
    <row r="18" spans="1:6" x14ac:dyDescent="0.25">
      <c r="A18" s="10" t="s">
        <v>59</v>
      </c>
      <c r="B18" s="3" t="s">
        <v>12</v>
      </c>
      <c r="C18" s="10"/>
      <c r="D18" s="10">
        <v>21.2</v>
      </c>
      <c r="E18" s="10"/>
      <c r="F18" s="5" t="s">
        <v>3</v>
      </c>
    </row>
    <row r="19" spans="1:6" x14ac:dyDescent="0.25">
      <c r="A19" s="10" t="s">
        <v>60</v>
      </c>
      <c r="B19" s="3" t="s">
        <v>61</v>
      </c>
      <c r="C19" s="10">
        <v>9.1999999999999993</v>
      </c>
      <c r="D19" s="10"/>
      <c r="E19" s="10"/>
      <c r="F19" s="5" t="s">
        <v>5</v>
      </c>
    </row>
    <row r="20" spans="1:6" x14ac:dyDescent="0.25">
      <c r="A20" s="10" t="s">
        <v>22</v>
      </c>
      <c r="B20" s="3" t="s">
        <v>2</v>
      </c>
      <c r="C20" s="10"/>
      <c r="D20" s="10"/>
      <c r="E20" s="10">
        <v>48.1</v>
      </c>
      <c r="F20" s="5" t="s">
        <v>5</v>
      </c>
    </row>
    <row r="21" spans="1:6" ht="15.75" thickBot="1" x14ac:dyDescent="0.3">
      <c r="A21" s="10" t="s">
        <v>62</v>
      </c>
      <c r="B21" s="3" t="s">
        <v>16</v>
      </c>
      <c r="C21" s="10">
        <v>32.4</v>
      </c>
      <c r="D21" s="10"/>
      <c r="E21" s="10"/>
      <c r="F21" s="5" t="s">
        <v>5</v>
      </c>
    </row>
    <row r="22" spans="1:6" ht="15.75" thickBot="1" x14ac:dyDescent="0.3">
      <c r="A22" s="18"/>
      <c r="B22" s="20" t="s">
        <v>27</v>
      </c>
      <c r="C22" s="20">
        <v>186.6</v>
      </c>
      <c r="D22" s="20">
        <v>159.30000000000001</v>
      </c>
      <c r="E22" s="20">
        <v>48.1</v>
      </c>
    </row>
  </sheetData>
  <sheetProtection password="C961" sheet="1" objects="1" scenarios="1"/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C29" sqref="C29"/>
    </sheetView>
  </sheetViews>
  <sheetFormatPr defaultRowHeight="15" x14ac:dyDescent="0.25"/>
  <cols>
    <col min="3" max="3" width="119.140625" customWidth="1"/>
  </cols>
  <sheetData>
    <row r="1" spans="1:4" ht="15.75" thickBot="1" x14ac:dyDescent="0.3">
      <c r="A1" s="82" t="s">
        <v>77</v>
      </c>
      <c r="B1" s="83"/>
      <c r="C1" s="84"/>
    </row>
    <row r="2" spans="1:4" x14ac:dyDescent="0.25">
      <c r="A2" s="99" t="s">
        <v>20</v>
      </c>
      <c r="B2" s="85"/>
      <c r="C2" s="15" t="s">
        <v>71</v>
      </c>
    </row>
    <row r="3" spans="1:4" x14ac:dyDescent="0.25">
      <c r="A3" s="100"/>
      <c r="B3" s="86"/>
      <c r="C3" s="16"/>
    </row>
    <row r="4" spans="1:4" x14ac:dyDescent="0.25">
      <c r="A4" s="100"/>
      <c r="B4" s="86"/>
      <c r="C4" s="16"/>
    </row>
    <row r="5" spans="1:4" x14ac:dyDescent="0.25">
      <c r="A5" s="100"/>
      <c r="B5" s="86"/>
      <c r="C5" s="16"/>
    </row>
    <row r="6" spans="1:4" x14ac:dyDescent="0.25">
      <c r="A6" s="100"/>
      <c r="B6" s="86"/>
      <c r="C6" s="16" t="s">
        <v>63</v>
      </c>
    </row>
    <row r="7" spans="1:4" x14ac:dyDescent="0.25">
      <c r="A7" s="100"/>
      <c r="B7" s="86"/>
      <c r="C7" s="16" t="s">
        <v>82</v>
      </c>
    </row>
    <row r="8" spans="1:4" ht="15.75" thickBot="1" x14ac:dyDescent="0.3">
      <c r="A8" s="101"/>
      <c r="B8" s="87"/>
      <c r="C8" s="17"/>
    </row>
    <row r="9" spans="1:4" ht="15" customHeight="1" x14ac:dyDescent="0.25">
      <c r="A9" s="88" t="s">
        <v>21</v>
      </c>
      <c r="B9" s="91"/>
      <c r="C9" s="15" t="s">
        <v>72</v>
      </c>
    </row>
    <row r="10" spans="1:4" ht="15.75" customHeight="1" x14ac:dyDescent="0.25">
      <c r="A10" s="89"/>
      <c r="B10" s="92"/>
      <c r="C10" s="16"/>
    </row>
    <row r="11" spans="1:4" ht="17.25" customHeight="1" x14ac:dyDescent="0.25">
      <c r="A11" s="89"/>
      <c r="B11" s="92"/>
      <c r="C11" s="16"/>
    </row>
    <row r="12" spans="1:4" ht="17.25" customHeight="1" x14ac:dyDescent="0.25">
      <c r="A12" s="89"/>
      <c r="B12" s="92"/>
      <c r="C12" s="16" t="s">
        <v>64</v>
      </c>
    </row>
    <row r="13" spans="1:4" ht="17.25" customHeight="1" thickBot="1" x14ac:dyDescent="0.3">
      <c r="A13" s="90"/>
      <c r="B13" s="93"/>
      <c r="C13" s="14" t="s">
        <v>89</v>
      </c>
    </row>
    <row r="14" spans="1:4" ht="21.75" customHeight="1" x14ac:dyDescent="0.25">
      <c r="A14" s="88" t="s">
        <v>22</v>
      </c>
      <c r="B14" s="97"/>
      <c r="C14" s="16" t="s">
        <v>73</v>
      </c>
    </row>
    <row r="15" spans="1:4" ht="15.75" customHeight="1" thickBot="1" x14ac:dyDescent="0.3">
      <c r="A15" s="90"/>
      <c r="B15" s="98"/>
      <c r="C15" s="14" t="s">
        <v>83</v>
      </c>
      <c r="D15" s="19"/>
    </row>
    <row r="16" spans="1:4" x14ac:dyDescent="0.25">
      <c r="A16" s="88" t="s">
        <v>85</v>
      </c>
      <c r="B16" s="94"/>
      <c r="C16" s="18" t="s">
        <v>90</v>
      </c>
      <c r="D16" s="19"/>
    </row>
    <row r="17" spans="1:4" x14ac:dyDescent="0.25">
      <c r="A17" s="89"/>
      <c r="B17" s="95"/>
      <c r="C17" s="54"/>
      <c r="D17" s="19"/>
    </row>
    <row r="18" spans="1:4" ht="15.75" thickBot="1" x14ac:dyDescent="0.3">
      <c r="A18" s="90"/>
      <c r="B18" s="96"/>
      <c r="C18" s="14" t="s">
        <v>91</v>
      </c>
      <c r="D18" s="19"/>
    </row>
    <row r="19" spans="1:4" x14ac:dyDescent="0.25">
      <c r="D19" s="19"/>
    </row>
    <row r="20" spans="1:4" x14ac:dyDescent="0.25">
      <c r="C20" s="69" t="s">
        <v>94</v>
      </c>
      <c r="D20" s="19"/>
    </row>
    <row r="21" spans="1:4" x14ac:dyDescent="0.25">
      <c r="C21" s="19" t="s">
        <v>84</v>
      </c>
      <c r="D21" s="21"/>
    </row>
    <row r="22" spans="1:4" x14ac:dyDescent="0.25">
      <c r="C22" s="19" t="s">
        <v>65</v>
      </c>
      <c r="D22" s="21"/>
    </row>
    <row r="23" spans="1:4" x14ac:dyDescent="0.25">
      <c r="C23" s="19" t="s">
        <v>66</v>
      </c>
      <c r="D23" s="21"/>
    </row>
    <row r="24" spans="1:4" x14ac:dyDescent="0.25">
      <c r="C24" s="19" t="s">
        <v>31</v>
      </c>
      <c r="D24" s="21"/>
    </row>
    <row r="27" spans="1:4" x14ac:dyDescent="0.25">
      <c r="C27" s="37"/>
    </row>
  </sheetData>
  <sheetProtection password="C961" sheet="1" objects="1" scenarios="1"/>
  <mergeCells count="9">
    <mergeCell ref="A1:C1"/>
    <mergeCell ref="B2:B8"/>
    <mergeCell ref="A9:A13"/>
    <mergeCell ref="B9:B13"/>
    <mergeCell ref="A16:A18"/>
    <mergeCell ref="B16:B18"/>
    <mergeCell ref="A14:A15"/>
    <mergeCell ref="B14:B15"/>
    <mergeCell ref="A2:A8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workbookViewId="0">
      <selection activeCell="G11" sqref="G11"/>
    </sheetView>
  </sheetViews>
  <sheetFormatPr defaultRowHeight="15" x14ac:dyDescent="0.25"/>
  <cols>
    <col min="1" max="1" width="25.42578125" customWidth="1"/>
    <col min="2" max="12" width="15.7109375" customWidth="1"/>
  </cols>
  <sheetData>
    <row r="1" spans="1:16" x14ac:dyDescent="0.25">
      <c r="A1" s="104" t="s">
        <v>78</v>
      </c>
      <c r="B1" s="104"/>
      <c r="C1" s="104"/>
      <c r="D1" s="104"/>
      <c r="E1" s="104"/>
      <c r="F1" s="104"/>
      <c r="G1" s="104"/>
    </row>
    <row r="3" spans="1:16" ht="15.75" thickBot="1" x14ac:dyDescent="0.3">
      <c r="A3" s="41" t="s">
        <v>86</v>
      </c>
    </row>
    <row r="4" spans="1:16" x14ac:dyDescent="0.25">
      <c r="A4" s="42"/>
      <c r="B4" s="43" t="s">
        <v>20</v>
      </c>
      <c r="C4" s="44" t="s">
        <v>23</v>
      </c>
      <c r="D4" s="45" t="s">
        <v>21</v>
      </c>
      <c r="E4" s="44" t="s">
        <v>23</v>
      </c>
      <c r="F4" s="46" t="s">
        <v>22</v>
      </c>
      <c r="G4" s="47" t="s">
        <v>23</v>
      </c>
      <c r="H4" s="55" t="s">
        <v>85</v>
      </c>
      <c r="I4" s="47" t="s">
        <v>23</v>
      </c>
    </row>
    <row r="5" spans="1:16" ht="15.75" thickBot="1" x14ac:dyDescent="0.3">
      <c r="A5" s="48"/>
      <c r="B5" s="49" t="s">
        <v>25</v>
      </c>
      <c r="C5" s="67"/>
      <c r="D5" s="50" t="s">
        <v>25</v>
      </c>
      <c r="E5" s="67"/>
      <c r="F5" s="51" t="s">
        <v>25</v>
      </c>
      <c r="G5" s="68"/>
      <c r="H5" s="56" t="s">
        <v>87</v>
      </c>
      <c r="I5" s="68"/>
    </row>
    <row r="6" spans="1:16" x14ac:dyDescent="0.25">
      <c r="A6" s="19"/>
      <c r="B6" s="19"/>
      <c r="C6" s="19"/>
      <c r="D6" s="19"/>
      <c r="E6" s="19"/>
      <c r="F6" s="19"/>
      <c r="G6" s="19"/>
    </row>
    <row r="7" spans="1:16" ht="15.75" thickBot="1" x14ac:dyDescent="0.3">
      <c r="A7" s="41" t="s">
        <v>81</v>
      </c>
    </row>
    <row r="8" spans="1:16" x14ac:dyDescent="0.25">
      <c r="A8" s="42" t="s">
        <v>26</v>
      </c>
      <c r="B8" s="43" t="s">
        <v>20</v>
      </c>
      <c r="C8" s="44" t="s">
        <v>23</v>
      </c>
      <c r="D8" s="45" t="s">
        <v>21</v>
      </c>
      <c r="E8" s="44" t="s">
        <v>23</v>
      </c>
      <c r="F8" s="46" t="s">
        <v>22</v>
      </c>
      <c r="G8" s="47" t="s">
        <v>23</v>
      </c>
      <c r="H8" s="60"/>
      <c r="I8" s="60"/>
    </row>
    <row r="9" spans="1:16" x14ac:dyDescent="0.25">
      <c r="A9" s="52" t="s">
        <v>69</v>
      </c>
      <c r="B9" s="12">
        <v>171.6</v>
      </c>
      <c r="C9" s="39"/>
      <c r="D9" s="12">
        <v>238.9</v>
      </c>
      <c r="E9" s="40"/>
      <c r="F9" s="12">
        <v>42.14</v>
      </c>
      <c r="G9" s="53"/>
      <c r="H9" s="61"/>
      <c r="I9" s="61"/>
    </row>
    <row r="10" spans="1:16" ht="45.75" thickBot="1" x14ac:dyDescent="0.3">
      <c r="A10" s="52" t="s">
        <v>70</v>
      </c>
      <c r="B10" s="12">
        <v>186.6</v>
      </c>
      <c r="C10" s="39"/>
      <c r="D10" s="12">
        <v>159.30000000000001</v>
      </c>
      <c r="E10" s="40"/>
      <c r="F10" s="12">
        <v>48.1</v>
      </c>
      <c r="G10" s="53"/>
      <c r="H10" s="61"/>
      <c r="I10" s="61"/>
      <c r="K10" s="75" t="s">
        <v>88</v>
      </c>
    </row>
    <row r="11" spans="1:16" ht="16.5" thickBot="1" x14ac:dyDescent="0.3">
      <c r="A11" s="48"/>
      <c r="B11" s="49">
        <f>SUM(B9:B10)</f>
        <v>358.2</v>
      </c>
      <c r="C11" s="67"/>
      <c r="D11" s="50">
        <f>SUM(D9:D10)</f>
        <v>398.20000000000005</v>
      </c>
      <c r="E11" s="67"/>
      <c r="F11" s="51">
        <f>SUM(F9:F10)</f>
        <v>90.240000000000009</v>
      </c>
      <c r="G11" s="68"/>
      <c r="H11" s="61"/>
      <c r="I11" s="61"/>
      <c r="K11" s="63">
        <f>C11+E11+G11+I11</f>
        <v>0</v>
      </c>
    </row>
    <row r="13" spans="1:16" ht="15.75" thickBot="1" x14ac:dyDescent="0.3">
      <c r="A13" s="41" t="s">
        <v>96</v>
      </c>
      <c r="B13" s="79"/>
      <c r="C13" s="79"/>
      <c r="D13" s="79"/>
      <c r="E13" s="79"/>
    </row>
    <row r="14" spans="1:16" x14ac:dyDescent="0.25">
      <c r="A14" s="42" t="s">
        <v>26</v>
      </c>
      <c r="B14" s="43" t="s">
        <v>20</v>
      </c>
      <c r="C14" s="44" t="s">
        <v>23</v>
      </c>
      <c r="D14" s="45" t="s">
        <v>21</v>
      </c>
      <c r="E14" s="44" t="s">
        <v>23</v>
      </c>
      <c r="F14" s="46" t="s">
        <v>22</v>
      </c>
      <c r="G14" s="47" t="s">
        <v>23</v>
      </c>
      <c r="H14" s="55" t="s">
        <v>85</v>
      </c>
      <c r="I14" s="47" t="s">
        <v>23</v>
      </c>
    </row>
    <row r="15" spans="1:16" x14ac:dyDescent="0.25">
      <c r="A15" s="52" t="s">
        <v>69</v>
      </c>
      <c r="B15" s="12">
        <v>171.6</v>
      </c>
      <c r="C15" s="12"/>
      <c r="D15" s="12">
        <v>238.9</v>
      </c>
      <c r="E15" s="12"/>
      <c r="F15" s="12">
        <v>42.14</v>
      </c>
      <c r="G15" s="13"/>
      <c r="H15" s="52"/>
      <c r="I15" s="13"/>
    </row>
    <row r="16" spans="1:16" ht="60.75" thickBot="1" x14ac:dyDescent="0.3">
      <c r="A16" s="52" t="s">
        <v>70</v>
      </c>
      <c r="B16" s="12">
        <v>186.6</v>
      </c>
      <c r="C16" s="12"/>
      <c r="D16" s="12">
        <v>159.30000000000001</v>
      </c>
      <c r="E16" s="12"/>
      <c r="F16" s="12">
        <v>48.1</v>
      </c>
      <c r="G16" s="13"/>
      <c r="H16" s="57"/>
      <c r="I16" s="58"/>
      <c r="K16" s="76" t="s">
        <v>95</v>
      </c>
      <c r="L16" s="19"/>
      <c r="M16" s="19"/>
      <c r="N16" s="19"/>
      <c r="O16" s="38"/>
      <c r="P16" s="38"/>
    </row>
    <row r="17" spans="1:16" ht="15.75" thickBot="1" x14ac:dyDescent="0.3">
      <c r="A17" s="48"/>
      <c r="B17" s="49">
        <f>SUM(B15:B16)</f>
        <v>358.2</v>
      </c>
      <c r="C17" s="64">
        <f>10 * C11</f>
        <v>0</v>
      </c>
      <c r="D17" s="50">
        <f>SUM(D15:D16)</f>
        <v>398.20000000000005</v>
      </c>
      <c r="E17" s="64">
        <f>10*E11</f>
        <v>0</v>
      </c>
      <c r="F17" s="51">
        <f>SUM(F15:F16)</f>
        <v>90.240000000000009</v>
      </c>
      <c r="G17" s="65">
        <f xml:space="preserve"> 10*G11</f>
        <v>0</v>
      </c>
      <c r="H17" s="56">
        <v>84</v>
      </c>
      <c r="I17" s="73">
        <f>I5*H17*2</f>
        <v>0</v>
      </c>
      <c r="K17" s="78">
        <f>C17+E17+G17+I17</f>
        <v>0</v>
      </c>
      <c r="L17" s="19"/>
      <c r="M17" s="19"/>
      <c r="N17" s="19"/>
      <c r="O17" s="38"/>
      <c r="P17" s="38"/>
    </row>
    <row r="18" spans="1:16" x14ac:dyDescent="0.25">
      <c r="K18" s="19"/>
      <c r="L18" s="19"/>
      <c r="M18" s="19"/>
      <c r="N18" s="19"/>
      <c r="O18" s="38"/>
      <c r="P18" s="38"/>
    </row>
    <row r="19" spans="1:16" x14ac:dyDescent="0.25">
      <c r="A19" s="70" t="s">
        <v>93</v>
      </c>
      <c r="K19" s="19"/>
      <c r="L19" s="19"/>
      <c r="M19" s="19"/>
      <c r="N19" s="19"/>
      <c r="O19" s="38"/>
      <c r="P19" s="38"/>
    </row>
    <row r="20" spans="1:16" x14ac:dyDescent="0.25">
      <c r="K20" s="19"/>
      <c r="L20" s="19"/>
      <c r="M20" s="19"/>
      <c r="N20" s="19"/>
      <c r="O20" s="38"/>
      <c r="P20" s="38"/>
    </row>
    <row r="22" spans="1:16" x14ac:dyDescent="0.25">
      <c r="C22" s="62" t="s">
        <v>92</v>
      </c>
    </row>
    <row r="23" spans="1:16" x14ac:dyDescent="0.25">
      <c r="H23" s="19"/>
    </row>
    <row r="24" spans="1:16" x14ac:dyDescent="0.25">
      <c r="A24" t="s">
        <v>28</v>
      </c>
      <c r="C24" s="12" t="s">
        <v>30</v>
      </c>
      <c r="D24" s="19"/>
      <c r="E24" s="19"/>
      <c r="F24" s="19"/>
      <c r="G24" s="38"/>
      <c r="H24" s="38"/>
      <c r="I24" s="38"/>
      <c r="J24" s="38"/>
    </row>
    <row r="25" spans="1:16" ht="15.75" x14ac:dyDescent="0.25">
      <c r="A25" t="s">
        <v>24</v>
      </c>
      <c r="C25" s="74">
        <f>K17</f>
        <v>0</v>
      </c>
      <c r="D25" s="71"/>
      <c r="E25" s="71"/>
      <c r="F25" s="71"/>
      <c r="G25" s="102"/>
      <c r="H25" s="102"/>
      <c r="I25" s="59"/>
      <c r="J25" s="59"/>
    </row>
    <row r="26" spans="1:16" x14ac:dyDescent="0.25">
      <c r="A26" t="s">
        <v>29</v>
      </c>
      <c r="C26" s="66">
        <f>C25*0.21</f>
        <v>0</v>
      </c>
      <c r="D26" s="71"/>
      <c r="E26" s="71"/>
      <c r="F26" s="71"/>
      <c r="G26" s="103"/>
      <c r="H26" s="103"/>
      <c r="I26" s="21"/>
      <c r="J26" s="21"/>
    </row>
    <row r="27" spans="1:16" x14ac:dyDescent="0.25">
      <c r="C27" s="77">
        <f>SUM(C25:C26)</f>
        <v>0</v>
      </c>
      <c r="D27" s="71"/>
      <c r="E27" s="71"/>
      <c r="F27" s="71"/>
      <c r="G27" s="103"/>
      <c r="H27" s="103"/>
      <c r="I27" s="21"/>
      <c r="J27" s="21"/>
    </row>
    <row r="28" spans="1:16" x14ac:dyDescent="0.25">
      <c r="C28" s="71"/>
      <c r="D28" s="71"/>
      <c r="E28" s="71"/>
      <c r="F28" s="71"/>
      <c r="G28" s="72"/>
      <c r="H28" s="72"/>
      <c r="I28" s="21"/>
      <c r="J28" s="21"/>
    </row>
    <row r="30" spans="1:16" x14ac:dyDescent="0.25">
      <c r="A30" t="s">
        <v>79</v>
      </c>
      <c r="D30" t="s">
        <v>80</v>
      </c>
    </row>
  </sheetData>
  <sheetProtection password="C961" sheet="1" objects="1" scenarios="1"/>
  <mergeCells count="4">
    <mergeCell ref="G25:H25"/>
    <mergeCell ref="G26:H26"/>
    <mergeCell ref="G27:H27"/>
    <mergeCell ref="A1:G1"/>
  </mergeCells>
  <pageMargins left="0.70866141732283472" right="0.70866141732283472" top="0.78740157480314965" bottom="0.78740157480314965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Objekt</vt:lpstr>
      <vt:lpstr>PŘÍZEMÍ</vt:lpstr>
      <vt:lpstr>1.NP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2017-07-13T10:45:21Z</cp:lastPrinted>
  <dcterms:created xsi:type="dcterms:W3CDTF">2015-08-04T12:09:37Z</dcterms:created>
  <dcterms:modified xsi:type="dcterms:W3CDTF">2018-01-31T16:08:55Z</dcterms:modified>
</cp:coreProperties>
</file>